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435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<sst xmlns="http://schemas.openxmlformats.org/spreadsheetml/2006/main" count="69" uniqueCount="67">
  <si>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Bay View Historical Society - December 2011</t>
  </si>
  <si>
    <t>Revenue</t>
  </si>
  <si>
    <t>Actual</t>
  </si>
  <si>
    <t>Direct Public Support</t>
  </si>
  <si>
    <t>Donations at House</t>
  </si>
  <si>
    <t>Unrestricted</t>
  </si>
  <si>
    <t>Restricted - Principal Reduction</t>
  </si>
  <si>
    <t>Total Direct Public</t>
  </si>
  <si>
    <t>Program Income</t>
  </si>
  <si>
    <t xml:space="preserve">Walk </t>
  </si>
  <si>
    <t xml:space="preserve"> Walk Expense</t>
  </si>
  <si>
    <t>Total Program Income</t>
  </si>
  <si>
    <t>Membership Dues</t>
  </si>
  <si>
    <t>Interest Income-Bank</t>
  </si>
  <si>
    <t>Rent</t>
  </si>
  <si>
    <t>Special Events</t>
  </si>
  <si>
    <t xml:space="preserve">  Annual Dinner</t>
  </si>
  <si>
    <t xml:space="preserve">  Annual Dinner Expense</t>
  </si>
  <si>
    <t>Total Annual Dinner</t>
  </si>
  <si>
    <t>Bay View Bash</t>
  </si>
  <si>
    <t xml:space="preserve">  BV Bash Expense</t>
  </si>
  <si>
    <t>Total Bay View Bash</t>
  </si>
  <si>
    <t>May Worker's Memorial</t>
  </si>
  <si>
    <t xml:space="preserve">  Rummage Sale</t>
  </si>
  <si>
    <t xml:space="preserve">  Rummage Expense</t>
  </si>
  <si>
    <t>Total Rummage Sale</t>
  </si>
  <si>
    <t xml:space="preserve">  Wine Tasting</t>
  </si>
  <si>
    <t xml:space="preserve">  Wine Tasting Expense</t>
  </si>
  <si>
    <t>Total Wine Tasting</t>
  </si>
  <si>
    <t>Archives</t>
  </si>
  <si>
    <t>Total Special Events</t>
  </si>
  <si>
    <t>Grants Received</t>
  </si>
  <si>
    <t>Sale Inventory</t>
  </si>
  <si>
    <t>Inventory Expense</t>
  </si>
  <si>
    <t>Total Revenue</t>
  </si>
  <si>
    <t>Expense</t>
  </si>
  <si>
    <t>Board Expense</t>
  </si>
  <si>
    <r>
      <t xml:space="preserve">  </t>
    </r>
    <r>
      <rPr>
        <sz val="10"/>
        <rFont val="Arial"/>
        <family val="2"/>
      </rPr>
      <t>D&amp;O Insurance</t>
    </r>
  </si>
  <si>
    <t>Total Board Expense</t>
  </si>
  <si>
    <t>Conferences &amp; Meetings</t>
  </si>
  <si>
    <t>Occupancy</t>
  </si>
  <si>
    <t>Mortgage Interest</t>
  </si>
  <si>
    <t>Principal Reduction</t>
  </si>
  <si>
    <t>Restoration</t>
  </si>
  <si>
    <t>Insurance</t>
  </si>
  <si>
    <t>Maintenance</t>
  </si>
  <si>
    <t>Utilities</t>
  </si>
  <si>
    <t>Gas &amp; Electric</t>
  </si>
  <si>
    <t>Water</t>
  </si>
  <si>
    <t>Total Utilities</t>
  </si>
  <si>
    <t>Total Occupancy</t>
  </si>
  <si>
    <t>Other Expenses</t>
  </si>
  <si>
    <t>Advertising</t>
  </si>
  <si>
    <t>Annual Fund</t>
  </si>
  <si>
    <t>Dues &amp; Subscriptions</t>
  </si>
  <si>
    <t>Supplies</t>
  </si>
  <si>
    <t>Web site Maintenance</t>
  </si>
  <si>
    <t>Telephone</t>
  </si>
  <si>
    <t>Total Other Expense</t>
  </si>
  <si>
    <t>Postage &amp; Shipping</t>
  </si>
  <si>
    <t>Printing and Publications</t>
  </si>
  <si>
    <t xml:space="preserve">  Historian</t>
  </si>
  <si>
    <t xml:space="preserve">  Other Printing</t>
  </si>
  <si>
    <t>Total Printing and Publications</t>
  </si>
  <si>
    <t>Total Expense</t>
  </si>
  <si>
    <t>Total Income less Expense</t>
  </si>
  <si>
    <t>Restricted-Other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</si>
</sst>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0" fillId="0" borderId="0" xfId="0" applyFont="1" applyAlignment="1">
      <alignment/>
    </xf>
    <xf numFmtId="44" fontId="0" fillId="0" borderId="0" xfId="17" applyAlignment="1">
      <alignment horizontal="center"/>
    </xf>
    <xf numFmtId="44" fontId="0" fillId="0" borderId="0" xfId="17" applyAlignment="1">
      <alignment horizontal="right"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38.7109375" style="0" bestFit="1" customWidth="1"/>
    <col min="2" max="2" width="11.28125" style="0" bestFit="1" customWidth="1"/>
    <col min="4" max="4" width="29.00390625" style="0" bestFit="1" customWidth="1"/>
    <col min="5" max="5" width="11.8515625" style="0" bestFit="1" customWidth="1"/>
  </cols>
  <sheetData>
    <row r="1" ht="12.75">
      <c r="A1" t="s">
        <v>0</v>
      </c>
    </row>
    <row r="3" spans="1:5" ht="12.75">
      <c r="A3" s="1" t="s">
        <v>1</v>
      </c>
      <c r="B3" s="2" t="s">
        <v>2</v>
      </c>
      <c r="D3" s="1" t="s">
        <v>35</v>
      </c>
      <c r="E3" s="2" t="s">
        <v>2</v>
      </c>
    </row>
    <row r="4" spans="1:5" ht="12.75">
      <c r="A4" s="1" t="s">
        <v>3</v>
      </c>
      <c r="B4" s="3"/>
      <c r="D4" s="1" t="s">
        <v>36</v>
      </c>
      <c r="E4" s="5"/>
    </row>
    <row r="5" spans="1:5" ht="12.75">
      <c r="A5" t="s">
        <v>4</v>
      </c>
      <c r="B5" s="3">
        <v>387</v>
      </c>
      <c r="D5" s="1" t="s">
        <v>37</v>
      </c>
      <c r="E5" s="3">
        <v>844</v>
      </c>
    </row>
    <row r="6" spans="1:5" ht="12.75">
      <c r="A6" t="s">
        <v>5</v>
      </c>
      <c r="B6" s="3">
        <v>7804</v>
      </c>
      <c r="D6" s="1" t="s">
        <v>38</v>
      </c>
      <c r="E6" s="5">
        <v>844</v>
      </c>
    </row>
    <row r="7" spans="1:5" ht="12.75">
      <c r="A7" t="s">
        <v>6</v>
      </c>
      <c r="B7" s="3">
        <v>12100</v>
      </c>
      <c r="D7" s="1" t="s">
        <v>39</v>
      </c>
      <c r="E7" s="6">
        <v>58.4</v>
      </c>
    </row>
    <row r="8" spans="1:5" ht="12.75">
      <c r="A8" t="s">
        <v>66</v>
      </c>
      <c r="B8" s="3">
        <v>9993</v>
      </c>
      <c r="D8" s="1" t="s">
        <v>40</v>
      </c>
      <c r="E8" s="3"/>
    </row>
    <row r="9" spans="1:5" ht="12.75">
      <c r="A9" s="1" t="s">
        <v>7</v>
      </c>
      <c r="B9" s="3">
        <f>SUM(B5:B8)</f>
        <v>30284</v>
      </c>
      <c r="D9" t="s">
        <v>41</v>
      </c>
      <c r="E9" s="3">
        <v>13161.57</v>
      </c>
    </row>
    <row r="10" spans="1:5" ht="12.75">
      <c r="A10" s="1" t="s">
        <v>8</v>
      </c>
      <c r="B10" s="3"/>
      <c r="D10" t="s">
        <v>42</v>
      </c>
      <c r="E10" s="3">
        <v>20219.63</v>
      </c>
    </row>
    <row r="11" spans="1:5" ht="12.75">
      <c r="A11" s="4" t="s">
        <v>9</v>
      </c>
      <c r="B11" s="3">
        <v>145</v>
      </c>
      <c r="D11" t="s">
        <v>43</v>
      </c>
      <c r="E11" s="3">
        <v>-6000</v>
      </c>
    </row>
    <row r="12" spans="1:5" ht="12.75">
      <c r="A12" s="4" t="s">
        <v>10</v>
      </c>
      <c r="B12" s="3">
        <v>-276.5</v>
      </c>
      <c r="D12" t="s">
        <v>44</v>
      </c>
      <c r="E12" s="3">
        <v>620</v>
      </c>
    </row>
    <row r="13" spans="1:5" ht="12.75">
      <c r="A13" s="1" t="s">
        <v>11</v>
      </c>
      <c r="B13" s="3">
        <f>SUM(B11:B12)</f>
        <v>-131.5</v>
      </c>
      <c r="D13" t="s">
        <v>45</v>
      </c>
      <c r="E13" s="3">
        <v>142.5</v>
      </c>
    </row>
    <row r="14" spans="1:5" ht="12.75">
      <c r="A14" s="1" t="s">
        <v>12</v>
      </c>
      <c r="B14" s="3">
        <v>3424</v>
      </c>
      <c r="D14" s="1" t="s">
        <v>46</v>
      </c>
      <c r="E14" s="3"/>
    </row>
    <row r="15" spans="1:5" ht="12.75">
      <c r="A15" s="1" t="s">
        <v>13</v>
      </c>
      <c r="B15" s="3">
        <v>7.08</v>
      </c>
      <c r="D15" t="s">
        <v>47</v>
      </c>
      <c r="E15" s="3">
        <v>1461</v>
      </c>
    </row>
    <row r="16" spans="1:5" ht="12.75">
      <c r="A16" s="1" t="s">
        <v>14</v>
      </c>
      <c r="B16" s="3">
        <v>820</v>
      </c>
      <c r="D16" t="s">
        <v>48</v>
      </c>
      <c r="E16" s="3">
        <v>532.19</v>
      </c>
    </row>
    <row r="17" spans="1:5" ht="12.75">
      <c r="A17" s="1" t="s">
        <v>15</v>
      </c>
      <c r="B17" s="3"/>
      <c r="D17" s="1" t="s">
        <v>49</v>
      </c>
      <c r="E17" s="3">
        <f>SUM(E15:E16)</f>
        <v>1993.19</v>
      </c>
    </row>
    <row r="18" spans="1:5" ht="12.75">
      <c r="A18" s="4" t="s">
        <v>16</v>
      </c>
      <c r="B18" s="3">
        <v>5991.34</v>
      </c>
      <c r="D18" s="1" t="s">
        <v>50</v>
      </c>
      <c r="E18" s="3">
        <f>E9+E10+E12+E17+E13</f>
        <v>36136.89</v>
      </c>
    </row>
    <row r="19" spans="1:5" ht="12.75">
      <c r="A19" s="4" t="s">
        <v>17</v>
      </c>
      <c r="B19" s="3">
        <v>-2642.61</v>
      </c>
      <c r="D19" s="1" t="s">
        <v>51</v>
      </c>
      <c r="E19" s="3"/>
    </row>
    <row r="20" spans="1:5" ht="12.75">
      <c r="A20" s="4" t="s">
        <v>18</v>
      </c>
      <c r="B20" s="3">
        <f>B18+B19</f>
        <v>3348.73</v>
      </c>
      <c r="D20" t="s">
        <v>52</v>
      </c>
      <c r="E20" s="3">
        <v>125</v>
      </c>
    </row>
    <row r="21" spans="1:5" ht="12.75">
      <c r="A21" s="4" t="s">
        <v>19</v>
      </c>
      <c r="B21" s="3">
        <v>0</v>
      </c>
      <c r="D21" t="s">
        <v>29</v>
      </c>
      <c r="E21" s="3">
        <v>0</v>
      </c>
    </row>
    <row r="22" spans="1:5" ht="12.75">
      <c r="A22" s="4" t="s">
        <v>20</v>
      </c>
      <c r="B22" s="3">
        <v>-70</v>
      </c>
      <c r="D22" t="s">
        <v>53</v>
      </c>
      <c r="E22" s="3">
        <v>1814.53</v>
      </c>
    </row>
    <row r="23" spans="1:5" ht="12.75">
      <c r="A23" s="4" t="s">
        <v>21</v>
      </c>
      <c r="B23" s="3">
        <v>-70</v>
      </c>
      <c r="D23" t="s">
        <v>54</v>
      </c>
      <c r="E23" s="3">
        <v>60</v>
      </c>
    </row>
    <row r="24" spans="1:5" ht="12.75">
      <c r="A24" s="4" t="s">
        <v>22</v>
      </c>
      <c r="B24" s="3">
        <v>325</v>
      </c>
      <c r="D24" t="s">
        <v>55</v>
      </c>
      <c r="E24" s="3">
        <v>83.39</v>
      </c>
    </row>
    <row r="25" spans="1:5" ht="12.75">
      <c r="A25" s="4" t="s">
        <v>23</v>
      </c>
      <c r="B25" s="3">
        <v>3219</v>
      </c>
      <c r="D25" t="s">
        <v>56</v>
      </c>
      <c r="E25" s="3">
        <v>385</v>
      </c>
    </row>
    <row r="26" spans="1:5" ht="12.75">
      <c r="A26" s="4" t="s">
        <v>24</v>
      </c>
      <c r="B26" s="3">
        <v>-360.49</v>
      </c>
      <c r="D26" t="s">
        <v>57</v>
      </c>
      <c r="E26" s="3">
        <v>1141.43</v>
      </c>
    </row>
    <row r="27" spans="1:5" ht="12.75">
      <c r="A27" s="4" t="s">
        <v>25</v>
      </c>
      <c r="B27" s="3">
        <f>B25+B26</f>
        <v>2858.51</v>
      </c>
      <c r="D27" s="1" t="s">
        <v>58</v>
      </c>
      <c r="E27" s="3">
        <f>SUM(E20:E26)</f>
        <v>3609.3500000000004</v>
      </c>
    </row>
    <row r="28" spans="1:5" ht="12.75">
      <c r="A28" s="4" t="s">
        <v>26</v>
      </c>
      <c r="B28" s="3">
        <v>6055</v>
      </c>
      <c r="D28" s="1" t="s">
        <v>59</v>
      </c>
      <c r="E28" s="3">
        <v>654.18</v>
      </c>
    </row>
    <row r="29" spans="1:5" ht="12.75">
      <c r="A29" s="4" t="s">
        <v>27</v>
      </c>
      <c r="B29" s="3">
        <v>-1826.82</v>
      </c>
      <c r="D29" s="1" t="s">
        <v>60</v>
      </c>
      <c r="E29" s="3"/>
    </row>
    <row r="30" spans="1:5" ht="12.75">
      <c r="A30" s="4" t="s">
        <v>28</v>
      </c>
      <c r="B30" s="3">
        <f>B28+B29</f>
        <v>4228.18</v>
      </c>
      <c r="D30" s="4" t="s">
        <v>61</v>
      </c>
      <c r="E30" s="3">
        <v>3315</v>
      </c>
    </row>
    <row r="31" spans="1:5" ht="12.75">
      <c r="A31" s="1" t="s">
        <v>30</v>
      </c>
      <c r="B31" s="3">
        <f>B20+B23+B24+B27+B30</f>
        <v>10690.42</v>
      </c>
      <c r="D31" s="4" t="s">
        <v>62</v>
      </c>
      <c r="E31" s="3">
        <v>0</v>
      </c>
    </row>
    <row r="32" spans="1:5" ht="12.75">
      <c r="A32" s="1" t="s">
        <v>31</v>
      </c>
      <c r="B32" s="3">
        <v>700</v>
      </c>
      <c r="D32" s="1" t="s">
        <v>63</v>
      </c>
      <c r="E32" s="3">
        <f>SUM(E30:E31)</f>
        <v>3315</v>
      </c>
    </row>
    <row r="33" spans="1:2" ht="12.75">
      <c r="A33" s="1" t="s">
        <v>32</v>
      </c>
      <c r="B33" s="3">
        <v>7136.98</v>
      </c>
    </row>
    <row r="34" spans="1:5" ht="12.75">
      <c r="A34" s="4" t="s">
        <v>33</v>
      </c>
      <c r="B34" s="3">
        <v>-3694.32</v>
      </c>
      <c r="D34" s="1"/>
      <c r="E34" s="3"/>
    </row>
    <row r="35" spans="1:2" ht="12.75">
      <c r="A35" s="1" t="s">
        <v>32</v>
      </c>
      <c r="B35" s="3">
        <f>B33+B34</f>
        <v>3442.6599999999994</v>
      </c>
    </row>
    <row r="36" spans="1:2" ht="12.75">
      <c r="A36" s="1"/>
      <c r="B36" s="3"/>
    </row>
    <row r="37" spans="1:5" ht="12.75">
      <c r="A37" s="1" t="s">
        <v>34</v>
      </c>
      <c r="B37" s="3">
        <f>B9+B13+B14+B15+B16+B20+B23+B24+B27+B30+B32+B35</f>
        <v>49236.66</v>
      </c>
      <c r="D37" s="1" t="s">
        <v>64</v>
      </c>
      <c r="E37" s="3">
        <f>E6+E7+E18+E27+E28+E32</f>
        <v>44617.82</v>
      </c>
    </row>
    <row r="38" spans="4:5" ht="12.75">
      <c r="D38" s="1" t="s">
        <v>65</v>
      </c>
      <c r="E38" s="7">
        <f>B37-E37</f>
        <v>4618.840000000004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2012-01-24T01:24:12Z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